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25" windowHeight="10155" activeTab="0"/>
  </bookViews>
  <sheets>
    <sheet name="Информация ОМС,ИОГВ квартал(1)" sheetId="1" r:id="rId1"/>
  </sheets>
  <definedNames>
    <definedName name="_xlnm.Print_Area" localSheetId="0">'Информация ОМС,ИОГВ квартал(1)'!$A$1:$H$78</definedName>
  </definedNames>
  <calcPr fullCalcOnLoad="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<sst xmlns="http://schemas.openxmlformats.org/spreadsheetml/2006/main" count="69" uniqueCount="65">
  <si>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</si>
  <si>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</si>
  <si>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01.01.2018 по 31.12.2018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</si>
  <si>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</si>
  <si>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</si>
  <si>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</si>
  <si>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</si>
  <si>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</si>
  <si>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</si>
  <si>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</si>
  <si>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</si>
  <si>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</si>
  <si>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</si>
  <si>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</si>
  <si>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</si>
  <si>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</si>
  <si>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</si>
  <si>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</si>
  <si>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</si>
  <si>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</si>
  <si>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</si>
  <si>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</si>
  <si>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</si>
  <si>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</si>
  <si>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</si>
  <si>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</si>
  <si>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</si>
  <si>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</si>
  <si>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</si>
  <si>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</si>
  <si>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</si>
  <si>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</si>
  <si>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</si>
  <si>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</si>
  <si>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</si>
  <si>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</si>
  <si>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</si>
  <si>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</si>
  <si>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</si>
  <si>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</si>
  <si>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</si>
  <si>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</si>
  <si>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</si>
  <si>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</si>
  <si>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</si>
  <si>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</si>
  <si>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</si>
  <si>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</si>
  <si>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</si>
  <si>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</si>
  <si>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</si>
  <si>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</si>
  <si>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</si>
  <si>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</si>
  <si>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</si>
  <si>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</si>
  <si>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</si>
  <si>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</si>
  <si>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</si>
  <si>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</si>
  <si>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</si>
  <si>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начальник отдела финансов, проверок и контроля </t>
  </si>
  <si>
    <t>Покровская Светлана Александровна</t>
  </si>
  <si>
    <t>156005, г. Кострома, ул. Свердлова, 82-а</t>
  </si>
  <si>
    <t>proverka@tariff44.ru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</si>
</sst>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7" fillId="33" borderId="11" xfId="0" applyFont="1" applyFill="1" applyBorder="1" applyAlignment="1">
      <alignment/>
    </xf>
    <xf numFmtId="0" fontId="47" fillId="34" borderId="12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7" fillId="0" borderId="0" xfId="0" applyFont="1" applyAlignment="1">
      <alignment/>
    </xf>
    <xf numFmtId="0" fontId="48" fillId="36" borderId="0" xfId="0" applyFont="1" applyFill="1" applyAlignment="1">
      <alignment wrapText="1"/>
    </xf>
    <xf numFmtId="0" fontId="49" fillId="0" borderId="0" xfId="0" applyFont="1" applyAlignment="1">
      <alignment horizontal="center" wrapText="1"/>
    </xf>
    <xf numFmtId="0" fontId="50" fillId="36" borderId="0" xfId="0" applyFont="1" applyFill="1" applyAlignment="1">
      <alignment wrapText="1"/>
    </xf>
    <xf numFmtId="0" fontId="51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 wrapText="1"/>
    </xf>
    <xf numFmtId="0" fontId="53" fillId="33" borderId="0" xfId="0" applyFont="1" applyFill="1" applyAlignment="1">
      <alignment horizontal="center" wrapText="1"/>
    </xf>
    <xf numFmtId="0" fontId="54" fillId="33" borderId="0" xfId="0" applyFont="1" applyFill="1" applyAlignment="1">
      <alignment wrapText="1"/>
    </xf>
    <xf numFmtId="0" fontId="54" fillId="33" borderId="17" xfId="0" applyFont="1" applyFill="1" applyBorder="1" applyAlignment="1">
      <alignment wrapText="1"/>
    </xf>
    <xf numFmtId="0" fontId="47" fillId="0" borderId="18" xfId="0" applyFont="1" applyBorder="1" applyAlignment="1">
      <alignment wrapText="1"/>
    </xf>
    <xf numFmtId="0" fontId="47" fillId="0" borderId="19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7" fillId="33" borderId="21" xfId="0" applyFont="1" applyFill="1" applyBorder="1" applyAlignment="1">
      <alignment horizontal="center" vertical="top" wrapText="1"/>
    </xf>
    <xf numFmtId="0" fontId="54" fillId="33" borderId="0" xfId="0" applyFont="1" applyFill="1" applyAlignment="1">
      <alignment horizontal="center" vertical="top" wrapText="1"/>
    </xf>
    <xf numFmtId="0" fontId="4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7" fillId="33" borderId="11" xfId="0" applyFont="1" applyFill="1" applyBorder="1" applyAlignment="1">
      <alignment wrapText="1"/>
    </xf>
    <xf numFmtId="0" fontId="47" fillId="34" borderId="22" xfId="0" applyFont="1" applyFill="1" applyBorder="1" applyAlignment="1">
      <alignment horizontal="center" wrapText="1"/>
    </xf>
    <xf numFmtId="0" fontId="47" fillId="34" borderId="23" xfId="0" applyFont="1" applyFill="1" applyBorder="1" applyAlignment="1">
      <alignment horizontal="center" wrapText="1"/>
    </xf>
    <xf numFmtId="0" fontId="47" fillId="34" borderId="24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7" fillId="34" borderId="22" xfId="0" applyFont="1" applyFill="1" applyBorder="1" applyAlignment="1">
      <alignment horizontal="center" vertical="top" wrapText="1"/>
    </xf>
    <xf numFmtId="0" fontId="47" fillId="34" borderId="23" xfId="0" applyFont="1" applyFill="1" applyBorder="1" applyAlignment="1">
      <alignment horizontal="center" vertical="top" wrapText="1"/>
    </xf>
    <xf numFmtId="0" fontId="47" fillId="34" borderId="24" xfId="0" applyFont="1" applyFill="1" applyBorder="1" applyAlignment="1">
      <alignment horizontal="center" vertical="top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54" fillId="33" borderId="10" xfId="0" applyFont="1" applyFill="1" applyBorder="1" applyAlignment="1">
      <alignment wrapText="1"/>
    </xf>
    <xf numFmtId="0" fontId="47" fillId="34" borderId="18" xfId="0" applyFont="1" applyFill="1" applyBorder="1" applyAlignment="1">
      <alignment wrapText="1"/>
    </xf>
    <xf numFmtId="0" fontId="47" fillId="34" borderId="19" xfId="0" applyFont="1" applyFill="1" applyBorder="1" applyAlignment="1">
      <alignment wrapText="1"/>
    </xf>
    <xf numFmtId="0" fontId="47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7" fillId="34" borderId="30" xfId="0" applyFont="1" applyFill="1" applyBorder="1" applyAlignment="1">
      <alignment wrapText="1"/>
    </xf>
    <xf numFmtId="0" fontId="47" fillId="34" borderId="31" xfId="0" applyFont="1" applyFill="1" applyBorder="1" applyAlignment="1">
      <alignment wrapText="1"/>
    </xf>
    <xf numFmtId="0" fontId="47" fillId="34" borderId="32" xfId="0" applyFont="1" applyFill="1" applyBorder="1" applyAlignment="1">
      <alignment wrapText="1"/>
    </xf>
    <xf numFmtId="0" fontId="55" fillId="0" borderId="33" xfId="0" applyFont="1" applyBorder="1" applyAlignment="1">
      <alignment wrapText="1"/>
    </xf>
    <xf numFmtId="0" fontId="55" fillId="0" borderId="32" xfId="0" applyFont="1" applyBorder="1" applyAlignment="1">
      <alignment wrapText="1"/>
    </xf>
    <xf numFmtId="0" fontId="47" fillId="34" borderId="27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wrapText="1"/>
    </xf>
    <xf numFmtId="0" fontId="47" fillId="33" borderId="27" xfId="0" applyFont="1" applyFill="1" applyBorder="1" applyAlignment="1">
      <alignment wrapText="1"/>
    </xf>
    <xf numFmtId="0" fontId="47" fillId="33" borderId="34" xfId="0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54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wrapText="1"/>
    </xf>
    <xf numFmtId="0" fontId="47" fillId="34" borderId="39" xfId="0" applyFont="1" applyFill="1" applyBorder="1" applyAlignment="1">
      <alignment horizontal="center" wrapText="1"/>
    </xf>
    <xf numFmtId="0" fontId="47" fillId="34" borderId="26" xfId="0" applyFont="1" applyFill="1" applyBorder="1" applyAlignment="1">
      <alignment horizontal="center" wrapText="1"/>
    </xf>
    <xf numFmtId="0" fontId="47" fillId="34" borderId="40" xfId="0" applyFont="1" applyFill="1" applyBorder="1" applyAlignment="1">
      <alignment horizontal="center" wrapText="1"/>
    </xf>
    <xf numFmtId="0" fontId="47" fillId="34" borderId="41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center" wrapText="1"/>
    </xf>
    <xf numFmtId="0" fontId="47" fillId="33" borderId="32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7" fillId="34" borderId="25" xfId="0" applyFont="1" applyFill="1" applyBorder="1" applyAlignment="1">
      <alignment horizontal="center" wrapText="1"/>
    </xf>
    <xf numFmtId="0" fontId="47" fillId="34" borderId="42" xfId="0" applyFont="1" applyFill="1" applyBorder="1" applyAlignment="1">
      <alignment horizontal="center" wrapText="1"/>
    </xf>
    <xf numFmtId="0" fontId="47" fillId="34" borderId="43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33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33" borderId="22" xfId="0" applyFont="1" applyFill="1" applyBorder="1" applyAlignment="1">
      <alignment horizontal="right" wrapText="1"/>
    </xf>
    <xf numFmtId="0" fontId="47" fillId="33" borderId="27" xfId="0" applyFont="1" applyFill="1" applyBorder="1" applyAlignment="1">
      <alignment horizontal="right" wrapText="1"/>
    </xf>
    <xf numFmtId="0" fontId="47" fillId="33" borderId="23" xfId="0" applyFont="1" applyFill="1" applyBorder="1" applyAlignment="1">
      <alignment horizontal="right" wrapText="1"/>
    </xf>
    <xf numFmtId="0" fontId="47" fillId="33" borderId="24" xfId="0" applyFont="1" applyFill="1" applyBorder="1" applyAlignment="1">
      <alignment horizontal="center" wrapText="1"/>
    </xf>
    <xf numFmtId="0" fontId="47" fillId="33" borderId="27" xfId="0" applyFont="1" applyFill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0" fillId="0" borderId="0" xfId="0" applyAlignment="1">
      <alignment/>
    </xf>
    <xf numFmtId="0" fontId="47" fillId="36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8" fillId="36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58" fillId="36" borderId="0" xfId="0" applyFont="1" applyFill="1" applyAlignment="1">
      <alignment horizontal="center" wrapText="1"/>
    </xf>
    <xf numFmtId="0" fontId="27" fillId="36" borderId="0" xfId="42" applyFont="1" applyFill="1" applyAlignment="1">
      <alignment horizontal="center" wrapText="1"/>
    </xf>
    <xf numFmtId="0" fontId="2" fillId="36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44">
      <selection activeCell="E74" sqref="E74: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3</v>
      </c>
      <c r="B5" s="23"/>
      <c r="C5" s="24" t="s">
        <v>4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5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6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" customHeight="1" thickBot="1">
      <c r="A13" s="32" t="s">
        <v>7</v>
      </c>
      <c r="B13" s="33"/>
      <c r="C13" s="34" t="s">
        <v>8</v>
      </c>
      <c r="D13" s="33"/>
      <c r="E13" s="34" t="s">
        <v>9</v>
      </c>
      <c r="F13" s="33"/>
      <c r="G13" s="34" t="s">
        <v>10</v>
      </c>
      <c r="H13" s="33"/>
    </row>
    <row r="14" spans="1:8" ht="15.75" customHeight="1" thickBot="1">
      <c r="A14" s="35">
        <v>63</v>
      </c>
      <c r="B14" s="36"/>
      <c r="C14" s="37">
        <v>62</v>
      </c>
      <c r="D14" s="36"/>
      <c r="E14" s="37">
        <v>5</v>
      </c>
      <c r="F14" s="36"/>
      <c r="G14" s="37">
        <f>SUM(A14+C14+E14)</f>
        <v>130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12</v>
      </c>
      <c r="B18" s="40"/>
      <c r="C18" s="41" t="s">
        <v>13</v>
      </c>
      <c r="D18" s="40"/>
      <c r="E18" s="41" t="s">
        <v>14</v>
      </c>
      <c r="F18" s="40"/>
      <c r="G18" s="41" t="s">
        <v>15</v>
      </c>
      <c r="H18" s="40"/>
    </row>
    <row r="19" spans="1:8" ht="15.75" customHeight="1" thickBot="1">
      <c r="A19" s="35">
        <v>27</v>
      </c>
      <c r="B19" s="36"/>
      <c r="C19" s="37">
        <v>103</v>
      </c>
      <c r="D19" s="36"/>
      <c r="E19" s="37">
        <v>0</v>
      </c>
      <c r="F19" s="36"/>
      <c r="G19" s="42">
        <v>0</v>
      </c>
      <c r="H19" s="43"/>
    </row>
    <row r="20" spans="1:8" ht="15.75" customHeight="1" thickBot="1">
      <c r="A20" s="35" t="s">
        <v>16</v>
      </c>
      <c r="B20" s="44"/>
      <c r="C20" s="44"/>
      <c r="D20" s="44"/>
      <c r="E20" s="44"/>
      <c r="F20" s="36"/>
      <c r="G20" s="45">
        <f>IF(A19+C19+E19+G19=G14,0,FALSE)</f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17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18</v>
      </c>
      <c r="B23" s="49"/>
      <c r="C23" s="49"/>
      <c r="D23" s="49"/>
      <c r="E23" s="49"/>
      <c r="F23" s="50"/>
      <c r="G23" s="51">
        <v>643324</v>
      </c>
      <c r="H23" s="52"/>
    </row>
    <row r="24" spans="1:8" ht="15.75" customHeight="1" thickBot="1">
      <c r="A24" s="53" t="s">
        <v>19</v>
      </c>
      <c r="B24" s="54"/>
      <c r="C24" s="54"/>
      <c r="D24" s="54"/>
      <c r="E24" s="54"/>
      <c r="F24" s="55"/>
      <c r="G24" s="56">
        <f>SUM(G14/G23*10000)</f>
        <v>2.0207547052496095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20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21</v>
      </c>
      <c r="B28" s="58"/>
      <c r="C28" s="59"/>
      <c r="D28" s="5" t="s">
        <v>22</v>
      </c>
      <c r="E28" s="32" t="s">
        <v>23</v>
      </c>
      <c r="F28" s="33"/>
      <c r="G28" s="34" t="s">
        <v>24</v>
      </c>
      <c r="H28" s="33"/>
    </row>
    <row r="29" spans="1:8" ht="15.75" customHeight="1" thickBot="1">
      <c r="A29" s="60" t="s">
        <v>25</v>
      </c>
      <c r="B29" s="61"/>
      <c r="C29" s="62"/>
      <c r="D29" s="6">
        <v>1</v>
      </c>
      <c r="E29" s="35">
        <f>D29/D34*100</f>
        <v>0.7518796992481203</v>
      </c>
      <c r="F29" s="36"/>
      <c r="G29" s="37">
        <f>D29/G23*10000</f>
        <v>0.015544266963458536</v>
      </c>
      <c r="H29" s="36"/>
    </row>
    <row r="30" spans="1:8" ht="15.75" customHeight="1" thickBot="1">
      <c r="A30" s="60" t="s">
        <v>26</v>
      </c>
      <c r="B30" s="61"/>
      <c r="C30" s="63"/>
      <c r="D30" s="6">
        <v>117</v>
      </c>
      <c r="E30" s="35">
        <f>D30/D34*100</f>
        <v>87.96992481203007</v>
      </c>
      <c r="F30" s="36"/>
      <c r="G30" s="37">
        <f>D30/G23*10000</f>
        <v>1.818679234724649</v>
      </c>
      <c r="H30" s="36"/>
    </row>
    <row r="31" spans="1:8" ht="15.75" customHeight="1" thickBot="1">
      <c r="A31" s="60" t="s">
        <v>27</v>
      </c>
      <c r="B31" s="61"/>
      <c r="C31" s="63"/>
      <c r="D31" s="6">
        <v>0</v>
      </c>
      <c r="E31" s="35">
        <f>D31/D34*100</f>
        <v>0</v>
      </c>
      <c r="F31" s="36"/>
      <c r="G31" s="37">
        <f>D31/G23*10000</f>
        <v>0</v>
      </c>
      <c r="H31" s="36"/>
    </row>
    <row r="32" spans="1:8" ht="15.75" customHeight="1" thickBot="1">
      <c r="A32" s="60" t="s">
        <v>28</v>
      </c>
      <c r="B32" s="61"/>
      <c r="C32" s="63"/>
      <c r="D32" s="6">
        <v>1</v>
      </c>
      <c r="E32" s="35">
        <f>D32/D34*100</f>
        <v>0.7518796992481203</v>
      </c>
      <c r="F32" s="36"/>
      <c r="G32" s="37">
        <f>D32/G23*10000</f>
        <v>0.015544266963458536</v>
      </c>
      <c r="H32" s="36"/>
    </row>
    <row r="33" spans="1:8" ht="15.75" customHeight="1" thickBot="1">
      <c r="A33" s="60" t="s">
        <v>29</v>
      </c>
      <c r="B33" s="61"/>
      <c r="C33" s="63"/>
      <c r="D33" s="6">
        <v>14</v>
      </c>
      <c r="E33" s="35">
        <f>D33/D34*100</f>
        <v>10.526315789473683</v>
      </c>
      <c r="F33" s="36"/>
      <c r="G33" s="37">
        <f>D33/G23*10000</f>
        <v>0.21761973748841953</v>
      </c>
      <c r="H33" s="36"/>
    </row>
    <row r="34" spans="1:8" ht="15.75" customHeight="1" thickBot="1">
      <c r="A34" s="60" t="s">
        <v>30</v>
      </c>
      <c r="B34" s="61"/>
      <c r="C34" s="63"/>
      <c r="D34" s="6">
        <f>SUM(D29:D33)</f>
        <v>133</v>
      </c>
      <c r="E34" s="35">
        <f>SUM(E29:F33)</f>
        <v>100</v>
      </c>
      <c r="F34" s="36"/>
      <c r="G34" s="37">
        <f>SUM(G29:H33)</f>
        <v>2.0673875061399856</v>
      </c>
      <c r="H34" s="36"/>
    </row>
    <row r="35" spans="1:8" ht="15.75" customHeight="1" thickBot="1">
      <c r="A35" s="60" t="s">
        <v>31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32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33</v>
      </c>
      <c r="B39" s="58"/>
      <c r="C39" s="58"/>
      <c r="D39" s="58"/>
      <c r="E39" s="58"/>
      <c r="F39" s="33"/>
      <c r="G39" s="66">
        <f>SUM(B42:E42)</f>
        <v>109</v>
      </c>
      <c r="H39" s="67"/>
    </row>
    <row r="40" spans="1:8" ht="15" customHeight="1" thickBot="1">
      <c r="A40" s="68" t="s">
        <v>34</v>
      </c>
      <c r="B40" s="32" t="s">
        <v>35</v>
      </c>
      <c r="C40" s="58"/>
      <c r="D40" s="58"/>
      <c r="E40" s="33"/>
      <c r="F40" s="70" t="s">
        <v>36</v>
      </c>
      <c r="G40" s="72" t="s">
        <v>37</v>
      </c>
      <c r="H40" s="73"/>
    </row>
    <row r="41" spans="1:8" ht="61.5" customHeight="1" thickBot="1">
      <c r="A41" s="69"/>
      <c r="B41" s="5" t="s">
        <v>38</v>
      </c>
      <c r="C41" s="5" t="s">
        <v>39</v>
      </c>
      <c r="D41" s="5" t="s">
        <v>40</v>
      </c>
      <c r="E41" s="5" t="s">
        <v>41</v>
      </c>
      <c r="F41" s="71"/>
      <c r="G41" s="74"/>
      <c r="H41" s="75"/>
    </row>
    <row r="42" spans="1:8" ht="15" customHeight="1" thickBot="1">
      <c r="A42" s="9">
        <f>SUM(B42:E42)</f>
        <v>109</v>
      </c>
      <c r="B42" s="10">
        <v>1</v>
      </c>
      <c r="C42" s="6">
        <v>0</v>
      </c>
      <c r="D42" s="6">
        <v>108</v>
      </c>
      <c r="E42" s="6">
        <v>0</v>
      </c>
      <c r="F42" s="6">
        <v>14</v>
      </c>
      <c r="G42" s="76">
        <v>7</v>
      </c>
      <c r="H42" s="77"/>
    </row>
    <row r="43" spans="1:8" ht="15" customHeight="1" thickBot="1">
      <c r="A43" s="11" t="s">
        <v>23</v>
      </c>
      <c r="B43" s="12">
        <f>B42/A42*100</f>
        <v>0.9174311926605505</v>
      </c>
      <c r="C43" s="13">
        <f>C42/A42*100</f>
        <v>0</v>
      </c>
      <c r="D43" s="13">
        <f>D42/A42*100</f>
        <v>99.08256880733946</v>
      </c>
      <c r="E43" s="13">
        <f>E42/A42*100</f>
        <v>0</v>
      </c>
      <c r="F43" s="13">
        <f>F42/A42*100</f>
        <v>12.844036697247708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42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43</v>
      </c>
      <c r="B48" s="32" t="s">
        <v>44</v>
      </c>
      <c r="C48" s="58"/>
      <c r="D48" s="58"/>
      <c r="E48" s="33"/>
      <c r="F48" s="82" t="s">
        <v>45</v>
      </c>
      <c r="G48" s="83"/>
      <c r="H48" s="73"/>
    </row>
    <row r="49" spans="1:8" ht="15" customHeight="1" thickBot="1">
      <c r="A49" s="69"/>
      <c r="B49" s="32" t="s">
        <v>46</v>
      </c>
      <c r="C49" s="33"/>
      <c r="D49" s="34" t="s">
        <v>47</v>
      </c>
      <c r="E49" s="33"/>
      <c r="F49" s="84"/>
      <c r="G49" s="85"/>
      <c r="H49" s="75"/>
    </row>
    <row r="50" spans="1:8" ht="15" customHeight="1" thickBot="1">
      <c r="A50" s="14">
        <v>4</v>
      </c>
      <c r="B50" s="86">
        <v>0</v>
      </c>
      <c r="C50" s="87"/>
      <c r="D50" s="37">
        <v>5</v>
      </c>
      <c r="E50" s="36"/>
      <c r="F50" s="88">
        <v>5</v>
      </c>
      <c r="G50" s="89"/>
      <c r="H50" s="90"/>
    </row>
    <row r="51" spans="1:8" ht="15" customHeight="1" thickBot="1">
      <c r="A51" s="91" t="s">
        <v>16</v>
      </c>
      <c r="B51" s="92"/>
      <c r="C51" s="92"/>
      <c r="D51" s="92"/>
      <c r="E51" s="93"/>
      <c r="F51" s="94">
        <f>IF(F50&gt;=A50,0,FALSE)</f>
        <v>0</v>
      </c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100"/>
      <c r="B61" s="100"/>
      <c r="C61" s="100"/>
      <c r="D61" s="100"/>
      <c r="E61" s="100"/>
      <c r="F61" s="100"/>
      <c r="G61" s="100"/>
    </row>
    <row r="62" spans="1:7" ht="15.75" customHeight="1">
      <c r="A62" s="101" t="s">
        <v>61</v>
      </c>
      <c r="B62" s="101"/>
      <c r="C62" s="101"/>
      <c r="D62" s="101"/>
      <c r="E62" s="101"/>
      <c r="F62" s="101"/>
      <c r="G62" s="101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100"/>
      <c r="B64" s="100"/>
      <c r="C64" s="100"/>
      <c r="D64" s="100"/>
      <c r="E64" s="100"/>
      <c r="F64" s="100"/>
      <c r="G64" s="100"/>
    </row>
    <row r="65" spans="1:7" ht="15.75" customHeight="1">
      <c r="A65" s="101" t="s">
        <v>62</v>
      </c>
      <c r="B65" s="101"/>
      <c r="C65" s="101"/>
      <c r="D65" s="101"/>
      <c r="E65" s="101"/>
      <c r="F65" s="101"/>
      <c r="G65" s="101"/>
    </row>
    <row r="66" spans="1:7" ht="15" customHeight="1">
      <c r="A66" s="102" t="s">
        <v>53</v>
      </c>
      <c r="B66" s="102"/>
      <c r="C66" s="102"/>
      <c r="D66" s="102"/>
      <c r="E66" s="102"/>
      <c r="F66" s="102"/>
      <c r="G66" s="102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4" t="s">
        <v>63</v>
      </c>
      <c r="B68" s="104"/>
      <c r="C68" s="104"/>
      <c r="D68" s="104"/>
      <c r="E68" s="104"/>
      <c r="F68" s="104"/>
      <c r="G68" s="104"/>
    </row>
    <row r="69" spans="1:7" ht="15" customHeight="1">
      <c r="A69" s="102" t="s">
        <v>54</v>
      </c>
      <c r="B69" s="102"/>
      <c r="C69" s="102"/>
      <c r="D69" s="102"/>
      <c r="E69" s="102"/>
      <c r="F69" s="102"/>
      <c r="G69" s="102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5" t="s">
        <v>64</v>
      </c>
      <c r="B71" s="106"/>
      <c r="C71" s="106"/>
      <c r="D71" s="106"/>
      <c r="E71" s="106"/>
      <c r="F71" s="106"/>
      <c r="G71" s="106"/>
    </row>
    <row r="72" spans="1:7" ht="15" customHeight="1">
      <c r="A72" s="102" t="s">
        <v>55</v>
      </c>
      <c r="B72" s="102"/>
      <c r="C72" s="102"/>
      <c r="D72" s="102"/>
      <c r="E72" s="102"/>
      <c r="F72" s="102"/>
      <c r="G72" s="102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3" t="s">
        <v>56</v>
      </c>
      <c r="B74" s="103"/>
      <c r="C74" s="103"/>
      <c r="D74" s="103"/>
      <c r="E74" s="18">
        <v>4942</v>
      </c>
      <c r="G74" s="16">
        <v>311633</v>
      </c>
    </row>
    <row r="75" spans="1:7" ht="12.75" customHeight="1">
      <c r="A75" s="97"/>
      <c r="B75" s="97"/>
      <c r="C75" s="97"/>
      <c r="D75" s="97"/>
      <c r="E75" s="17" t="s">
        <v>57</v>
      </c>
      <c r="G75" s="17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3" t="s">
        <v>59</v>
      </c>
      <c r="B77" s="103"/>
      <c r="C77" s="103"/>
      <c r="D77" s="103"/>
      <c r="E77" s="18">
        <v>4942</v>
      </c>
      <c r="G77" s="16">
        <v>373401</v>
      </c>
    </row>
    <row r="78" spans="5:7" ht="15" customHeight="1">
      <c r="E78" s="17" t="s">
        <v>57</v>
      </c>
      <c r="G78" s="17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proverka@tariff44.ru"/>
  </hyperlinks>
  <printOptions/>
  <pageMargins left="0" right="0" top="0" bottom="0" header="0.5118110236220472" footer="0.5118110236220472"/>
  <pageSetup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2018-12-30T08:58:25Z</cp:lastPrinted>
  <dcterms:created xsi:type="dcterms:W3CDTF">2018-12-30T07:29:42Z</dcterms:created>
  <dcterms:modified xsi:type="dcterms:W3CDTF">2018-12-30T09:48:21Z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